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6750" activeTab="0"/>
  </bookViews>
  <sheets>
    <sheet name="Sheet1" sheetId="1" r:id="rId1"/>
  </sheets>
  <definedNames/>
  <calcPr fullCalcOnLoad="1"/>
</workbook>
</file>

<file path=xl/sharedStrings.xml><?xml version="1.0" encoding="utf-8"?>
<sst xmlns="http://schemas.openxmlformats.org/spreadsheetml/2006/main" count="15" uniqueCount="15">
  <si>
    <t xml:space="preserve">Frequency in mhz   </t>
  </si>
  <si>
    <t>half wave dipole</t>
  </si>
  <si>
    <t>length per side</t>
  </si>
  <si>
    <t>metres  - 1/4 wave</t>
  </si>
  <si>
    <t>Antenna Design dimentions - ZL3SV</t>
  </si>
  <si>
    <t>total length in Metres</t>
  </si>
  <si>
    <t>Green areas can be changed</t>
  </si>
  <si>
    <t>RG213</t>
  </si>
  <si>
    <t>4:1 balin Metres</t>
  </si>
  <si>
    <t>5/8 wave</t>
  </si>
  <si>
    <t>Metres</t>
  </si>
  <si>
    <t>NB - These are approx lengths only as many factors affect the final SWR. Always make the HF wire antenna 2% longer and fold back the wire through the Insulator. You do not need to cut the wire, even insulated wire, as once the excess is wrapped back over the wire the electrical antenna stops at the insulator. The wrapped wire can even be insultated as it remains for future retuning if you built a shed etc nearby.</t>
  </si>
  <si>
    <t>Reflector</t>
  </si>
  <si>
    <t>length</t>
  </si>
  <si>
    <t xml:space="preserve">To make a 4:1 coax balun the half wave loop is calculated from both the wavelength and the velocity factor of the cable. RG213 for example has a velocity factor of about .66 so for 144 MHz the wave length is 299.8/144 (2.08 metres) divided by 2 (1.04m) multiplied by velocity factor giving 687 mm.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</si>
</sst>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s>
  <fonts count="42">
    <font>
      <sz val="10"/>
      <name val="Arial"/>
      <family val="0"/>
    </font>
    <font>
      <b/>
      <sz val="10"/>
      <name val="Arial"/>
      <family val="2"/>
    </font>
    <font>
      <b/>
      <sz val="16"/>
      <name val="Arial"/>
      <family val="2"/>
    </font>
    <font>
      <b/>
      <sz val="22"/>
      <color indexed="12"/>
      <name val="Arial"/>
      <family val="2"/>
    </font>
    <font>
      <sz val="8"/>
      <name val="Arial"/>
      <family val="2"/>
    </font>
    <font>
      <i/>
      <sz val="10"/>
      <name val="Arial"/>
      <family val="2"/>
    </font>
    <font>
      <sz val="10"/>
      <name val="Lucida Sans Unicode"/>
      <family val="2"/>
    </font>
    <font>
      <b/>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0" fontId="3" fillId="0" borderId="0" xfId="0" applyFont="1" applyAlignment="1">
      <alignment/>
    </xf>
    <xf numFmtId="0" fontId="2" fillId="0" borderId="10" xfId="0" applyFont="1" applyBorder="1" applyAlignment="1">
      <alignment horizontal="center"/>
    </xf>
    <xf numFmtId="2" fontId="2" fillId="0" borderId="10" xfId="0" applyNumberFormat="1" applyFont="1" applyBorder="1" applyAlignment="1">
      <alignment horizontal="center"/>
    </xf>
    <xf numFmtId="0" fontId="2" fillId="0" borderId="10" xfId="0" applyFont="1" applyBorder="1" applyAlignment="1" quotePrefix="1">
      <alignment horizontal="center"/>
    </xf>
    <xf numFmtId="0" fontId="4" fillId="0" borderId="0" xfId="0" applyFont="1" applyAlignment="1">
      <alignment horizontal="right"/>
    </xf>
    <xf numFmtId="0" fontId="2" fillId="0" borderId="11" xfId="0" applyFont="1" applyBorder="1" applyAlignment="1">
      <alignment horizontal="center"/>
    </xf>
    <xf numFmtId="172" fontId="2" fillId="0" borderId="10" xfId="0" applyNumberFormat="1" applyFont="1" applyBorder="1" applyAlignment="1">
      <alignment horizontal="center"/>
    </xf>
    <xf numFmtId="177" fontId="7" fillId="0" borderId="10" xfId="0" applyNumberFormat="1"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10" borderId="10" xfId="0" applyFont="1" applyFill="1" applyBorder="1" applyAlignment="1" applyProtection="1">
      <alignment horizontal="center"/>
      <protection locked="0"/>
    </xf>
    <xf numFmtId="0" fontId="2" fillId="10" borderId="11" xfId="0" applyFont="1" applyFill="1" applyBorder="1" applyAlignment="1" applyProtection="1">
      <alignment horizontal="center"/>
      <protection locked="0"/>
    </xf>
    <xf numFmtId="0" fontId="6"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9" xfId="0" applyBorder="1" applyAlignment="1">
      <alignment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0" fillId="0" borderId="21" xfId="0" applyBorder="1" applyAlignment="1">
      <alignment wrapText="1"/>
    </xf>
    <xf numFmtId="0" fontId="0" fillId="0" borderId="22" xfId="0" applyBorder="1" applyAlignment="1">
      <alignment wrapText="1"/>
    </xf>
    <xf numFmtId="0" fontId="5" fillId="0" borderId="23" xfId="0" applyFont="1" applyBorder="1" applyAlignment="1">
      <alignment horizontal="center" wrapText="1"/>
    </xf>
    <xf numFmtId="0" fontId="5" fillId="0" borderId="10" xfId="0" applyFont="1" applyBorder="1" applyAlignment="1">
      <alignment horizontal="center" wrapText="1"/>
    </xf>
    <xf numFmtId="0" fontId="0" fillId="0" borderId="10" xfId="0" applyBorder="1" applyAlignment="1">
      <alignment wrapText="1"/>
    </xf>
    <xf numFmtId="0" fontId="0" fillId="0" borderId="24" xfId="0" applyBorder="1" applyAlignment="1">
      <alignment wrapText="1"/>
    </xf>
    <xf numFmtId="0" fontId="0" fillId="0" borderId="23"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17"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2"/>
  <sheetViews>
    <sheetView tabSelected="1" zoomScalePageLayoutView="0" workbookViewId="0" topLeftCell="A1">
      <selection activeCell="H7" sqref="H7"/>
    </sheetView>
  </sheetViews>
  <sheetFormatPr defaultColWidth="9.140625" defaultRowHeight="12.75"/>
  <cols>
    <col min="1" max="1" width="20.8515625" style="0" customWidth="1"/>
    <col min="2" max="2" width="12.00390625" style="0" customWidth="1"/>
    <col min="3" max="3" width="19.00390625" style="0" customWidth="1"/>
    <col min="4" max="4" width="18.421875" style="0" customWidth="1"/>
    <col min="5" max="6" width="14.8515625" style="0" customWidth="1"/>
  </cols>
  <sheetData>
    <row r="1" spans="1:6" ht="27.75">
      <c r="A1" s="5" t="s">
        <v>4</v>
      </c>
      <c r="F1" s="36">
        <v>43525</v>
      </c>
    </row>
    <row r="2" spans="1:6" ht="12.75">
      <c r="A2" s="2" t="s">
        <v>0</v>
      </c>
      <c r="B2" s="3" t="s">
        <v>12</v>
      </c>
      <c r="C2" s="4" t="s">
        <v>1</v>
      </c>
      <c r="D2" s="4" t="s">
        <v>2</v>
      </c>
      <c r="E2" s="4" t="s">
        <v>10</v>
      </c>
      <c r="F2" s="4" t="s">
        <v>7</v>
      </c>
    </row>
    <row r="3" spans="1:6" ht="12.75">
      <c r="A3" s="9" t="s">
        <v>6</v>
      </c>
      <c r="B3" s="4" t="s">
        <v>13</v>
      </c>
      <c r="C3" s="4" t="s">
        <v>5</v>
      </c>
      <c r="D3" s="4" t="s">
        <v>3</v>
      </c>
      <c r="E3" s="4" t="s">
        <v>9</v>
      </c>
      <c r="F3" s="4" t="s">
        <v>8</v>
      </c>
    </row>
    <row r="4" spans="1:6" ht="20.25">
      <c r="A4" s="16">
        <v>0.471</v>
      </c>
      <c r="B4" s="6"/>
      <c r="C4" s="7">
        <f>((468/A4)/3)</f>
        <v>331.21019108280257</v>
      </c>
      <c r="D4" s="7">
        <f>C4/2</f>
        <v>165.60509554140128</v>
      </c>
      <c r="E4" s="11">
        <f>C4/0.5*0.625</f>
        <v>414.0127388535032</v>
      </c>
      <c r="F4" s="12">
        <f>C4*0.66</f>
        <v>218.5987261146497</v>
      </c>
    </row>
    <row r="5" spans="1:6" ht="20.25">
      <c r="A5" s="16">
        <v>1.85</v>
      </c>
      <c r="B5" s="6"/>
      <c r="C5" s="7">
        <f>((468/A5)/3)</f>
        <v>84.32432432432432</v>
      </c>
      <c r="D5" s="7">
        <f>C5/2</f>
        <v>42.16216216216216</v>
      </c>
      <c r="E5" s="11">
        <f>C5/0.5*0.625</f>
        <v>105.4054054054054</v>
      </c>
      <c r="F5" s="12">
        <f>C5*0.66</f>
        <v>55.65405405405406</v>
      </c>
    </row>
    <row r="6" spans="1:6" ht="20.25">
      <c r="A6" s="16">
        <v>3.6</v>
      </c>
      <c r="B6" s="6"/>
      <c r="C6" s="7">
        <f aca="true" t="shared" si="0" ref="C6:C36">((468/A6)/3)</f>
        <v>43.333333333333336</v>
      </c>
      <c r="D6" s="7">
        <f aca="true" t="shared" si="1" ref="D6:D36">C6/2</f>
        <v>21.666666666666668</v>
      </c>
      <c r="E6" s="11">
        <f aca="true" t="shared" si="2" ref="E6:E36">C6/0.5*0.625</f>
        <v>54.16666666666667</v>
      </c>
      <c r="F6" s="12">
        <f aca="true" t="shared" si="3" ref="F6:F36">C6*0.66</f>
        <v>28.6</v>
      </c>
    </row>
    <row r="7" spans="1:6" ht="20.25">
      <c r="A7" s="16">
        <v>3.8</v>
      </c>
      <c r="B7" s="6"/>
      <c r="C7" s="7">
        <f t="shared" si="0"/>
        <v>41.05263157894737</v>
      </c>
      <c r="D7" s="7">
        <f t="shared" si="1"/>
        <v>20.526315789473685</v>
      </c>
      <c r="E7" s="11">
        <f t="shared" si="2"/>
        <v>51.31578947368421</v>
      </c>
      <c r="F7" s="12">
        <f t="shared" si="3"/>
        <v>27.094736842105267</v>
      </c>
    </row>
    <row r="8" spans="1:6" ht="20.25">
      <c r="A8" s="16">
        <v>5.3</v>
      </c>
      <c r="B8" s="6"/>
      <c r="C8" s="7">
        <f t="shared" si="0"/>
        <v>29.433962264150946</v>
      </c>
      <c r="D8" s="7">
        <f t="shared" si="1"/>
        <v>14.716981132075473</v>
      </c>
      <c r="E8" s="11">
        <f t="shared" si="2"/>
        <v>36.79245283018868</v>
      </c>
      <c r="F8" s="12">
        <f t="shared" si="3"/>
        <v>19.426415094339625</v>
      </c>
    </row>
    <row r="9" spans="1:6" ht="20.25">
      <c r="A9" s="16">
        <v>7.1</v>
      </c>
      <c r="B9" s="6"/>
      <c r="C9" s="7">
        <f t="shared" si="0"/>
        <v>21.971830985915492</v>
      </c>
      <c r="D9" s="7">
        <f t="shared" si="1"/>
        <v>10.985915492957746</v>
      </c>
      <c r="E9" s="11">
        <f t="shared" si="2"/>
        <v>27.464788732394364</v>
      </c>
      <c r="F9" s="12">
        <f t="shared" si="3"/>
        <v>14.501408450704226</v>
      </c>
    </row>
    <row r="10" spans="1:6" ht="20.25">
      <c r="A10" s="16">
        <v>7.2</v>
      </c>
      <c r="B10" s="8"/>
      <c r="C10" s="7">
        <f t="shared" si="0"/>
        <v>21.666666666666668</v>
      </c>
      <c r="D10" s="7">
        <f t="shared" si="1"/>
        <v>10.833333333333334</v>
      </c>
      <c r="E10" s="11">
        <f t="shared" si="2"/>
        <v>27.083333333333336</v>
      </c>
      <c r="F10" s="12">
        <f t="shared" si="3"/>
        <v>14.3</v>
      </c>
    </row>
    <row r="11" spans="1:6" ht="20.25">
      <c r="A11" s="16">
        <v>10.1</v>
      </c>
      <c r="B11" s="6"/>
      <c r="C11" s="7">
        <f t="shared" si="0"/>
        <v>15.445544554455445</v>
      </c>
      <c r="D11" s="7">
        <f t="shared" si="1"/>
        <v>7.7227722772277225</v>
      </c>
      <c r="E11" s="11">
        <f t="shared" si="2"/>
        <v>19.306930693069305</v>
      </c>
      <c r="F11" s="12">
        <f t="shared" si="3"/>
        <v>10.194059405940594</v>
      </c>
    </row>
    <row r="12" spans="1:6" ht="20.25">
      <c r="A12" s="16">
        <v>14.1</v>
      </c>
      <c r="B12" s="6"/>
      <c r="C12" s="7">
        <f t="shared" si="0"/>
        <v>11.063829787234043</v>
      </c>
      <c r="D12" s="7">
        <f t="shared" si="1"/>
        <v>5.531914893617022</v>
      </c>
      <c r="E12" s="11">
        <f t="shared" si="2"/>
        <v>13.829787234042554</v>
      </c>
      <c r="F12" s="12">
        <f t="shared" si="3"/>
        <v>7.302127659574469</v>
      </c>
    </row>
    <row r="13" spans="1:6" ht="20.25">
      <c r="A13" s="16">
        <v>14.3</v>
      </c>
      <c r="B13" s="6"/>
      <c r="C13" s="7">
        <f t="shared" si="0"/>
        <v>10.909090909090908</v>
      </c>
      <c r="D13" s="7">
        <f t="shared" si="1"/>
        <v>5.454545454545454</v>
      </c>
      <c r="E13" s="11">
        <f t="shared" si="2"/>
        <v>13.636363636363635</v>
      </c>
      <c r="F13" s="12">
        <f t="shared" si="3"/>
        <v>7.2</v>
      </c>
    </row>
    <row r="14" spans="1:6" ht="20.25">
      <c r="A14" s="16">
        <v>18.1</v>
      </c>
      <c r="B14" s="6"/>
      <c r="C14" s="7">
        <f t="shared" si="0"/>
        <v>8.618784530386739</v>
      </c>
      <c r="D14" s="7">
        <f t="shared" si="1"/>
        <v>4.309392265193369</v>
      </c>
      <c r="E14" s="11">
        <f t="shared" si="2"/>
        <v>10.773480662983424</v>
      </c>
      <c r="F14" s="12">
        <f t="shared" si="3"/>
        <v>5.688397790055248</v>
      </c>
    </row>
    <row r="15" spans="1:6" ht="20.25">
      <c r="A15" s="16">
        <v>21.1</v>
      </c>
      <c r="B15" s="6"/>
      <c r="C15" s="7">
        <f t="shared" si="0"/>
        <v>7.393364928909953</v>
      </c>
      <c r="D15" s="7">
        <f t="shared" si="1"/>
        <v>3.6966824644549763</v>
      </c>
      <c r="E15" s="11">
        <f t="shared" si="2"/>
        <v>9.24170616113744</v>
      </c>
      <c r="F15" s="12">
        <f t="shared" si="3"/>
        <v>4.879620853080569</v>
      </c>
    </row>
    <row r="16" spans="1:6" ht="20.25">
      <c r="A16" s="16">
        <v>21.3</v>
      </c>
      <c r="B16" s="6"/>
      <c r="C16" s="7">
        <f t="shared" si="0"/>
        <v>7.323943661971831</v>
      </c>
      <c r="D16" s="7">
        <f t="shared" si="1"/>
        <v>3.6619718309859155</v>
      </c>
      <c r="E16" s="11">
        <f t="shared" si="2"/>
        <v>9.154929577464788</v>
      </c>
      <c r="F16" s="12">
        <f t="shared" si="3"/>
        <v>4.833802816901409</v>
      </c>
    </row>
    <row r="17" spans="1:6" ht="20.25">
      <c r="A17" s="16">
        <v>24</v>
      </c>
      <c r="B17" s="6"/>
      <c r="C17" s="7">
        <f t="shared" si="0"/>
        <v>6.5</v>
      </c>
      <c r="D17" s="7">
        <f t="shared" si="1"/>
        <v>3.25</v>
      </c>
      <c r="E17" s="11">
        <f t="shared" si="2"/>
        <v>8.125</v>
      </c>
      <c r="F17" s="12">
        <f t="shared" si="3"/>
        <v>4.29</v>
      </c>
    </row>
    <row r="18" spans="1:6" ht="20.25">
      <c r="A18" s="16">
        <v>27</v>
      </c>
      <c r="B18" s="6"/>
      <c r="C18" s="7">
        <f>((468/A18)/3)</f>
        <v>5.777777777777778</v>
      </c>
      <c r="D18" s="7">
        <f>C18/2</f>
        <v>2.888888888888889</v>
      </c>
      <c r="E18" s="11">
        <f>C18/0.5*0.625</f>
        <v>7.222222222222222</v>
      </c>
      <c r="F18" s="12">
        <f>C18*0.66</f>
        <v>3.8133333333333335</v>
      </c>
    </row>
    <row r="19" spans="1:6" ht="20.25">
      <c r="A19" s="16">
        <v>28</v>
      </c>
      <c r="B19" s="6"/>
      <c r="C19" s="7">
        <f t="shared" si="0"/>
        <v>5.571428571428572</v>
      </c>
      <c r="D19" s="7">
        <f t="shared" si="1"/>
        <v>2.785714285714286</v>
      </c>
      <c r="E19" s="11">
        <f t="shared" si="2"/>
        <v>6.964285714285715</v>
      </c>
      <c r="F19" s="12">
        <f t="shared" si="3"/>
        <v>3.677142857142858</v>
      </c>
    </row>
    <row r="20" spans="1:6" ht="20.25">
      <c r="A20" s="16">
        <v>29</v>
      </c>
      <c r="B20" s="6"/>
      <c r="C20" s="7">
        <f t="shared" si="0"/>
        <v>5.379310344827586</v>
      </c>
      <c r="D20" s="7">
        <f t="shared" si="1"/>
        <v>2.689655172413793</v>
      </c>
      <c r="E20" s="11">
        <f t="shared" si="2"/>
        <v>6.724137931034483</v>
      </c>
      <c r="F20" s="12">
        <f t="shared" si="3"/>
        <v>3.550344827586207</v>
      </c>
    </row>
    <row r="21" spans="1:6" ht="20.25">
      <c r="A21" s="16">
        <v>52</v>
      </c>
      <c r="B21" s="6"/>
      <c r="C21" s="7">
        <f t="shared" si="0"/>
        <v>3</v>
      </c>
      <c r="D21" s="7">
        <f t="shared" si="1"/>
        <v>1.5</v>
      </c>
      <c r="E21" s="11">
        <f t="shared" si="2"/>
        <v>3.75</v>
      </c>
      <c r="F21" s="12">
        <f t="shared" si="3"/>
        <v>1.98</v>
      </c>
    </row>
    <row r="22" spans="1:6" ht="20.25">
      <c r="A22" s="16">
        <v>88</v>
      </c>
      <c r="B22" s="6"/>
      <c r="C22" s="7">
        <f t="shared" si="0"/>
        <v>1.7727272727272727</v>
      </c>
      <c r="D22" s="7">
        <f t="shared" si="1"/>
        <v>0.8863636363636364</v>
      </c>
      <c r="E22" s="11">
        <f t="shared" si="2"/>
        <v>2.215909090909091</v>
      </c>
      <c r="F22" s="12">
        <f t="shared" si="3"/>
        <v>1.1700000000000002</v>
      </c>
    </row>
    <row r="23" spans="1:6" ht="20.25">
      <c r="A23" s="16">
        <v>94</v>
      </c>
      <c r="B23" s="6"/>
      <c r="C23" s="7">
        <f t="shared" si="0"/>
        <v>1.6595744680851066</v>
      </c>
      <c r="D23" s="7">
        <f t="shared" si="1"/>
        <v>0.8297872340425533</v>
      </c>
      <c r="E23" s="11">
        <f t="shared" si="2"/>
        <v>2.0744680851063833</v>
      </c>
      <c r="F23" s="12">
        <f t="shared" si="3"/>
        <v>1.0953191489361704</v>
      </c>
    </row>
    <row r="24" spans="1:6" ht="20.25">
      <c r="A24" s="16">
        <v>107</v>
      </c>
      <c r="B24" s="6"/>
      <c r="C24" s="7">
        <f t="shared" si="0"/>
        <v>1.4579439252336448</v>
      </c>
      <c r="D24" s="7">
        <f t="shared" si="1"/>
        <v>0.7289719626168224</v>
      </c>
      <c r="E24" s="11">
        <f t="shared" si="2"/>
        <v>1.822429906542056</v>
      </c>
      <c r="F24" s="12">
        <f t="shared" si="3"/>
        <v>0.9622429906542056</v>
      </c>
    </row>
    <row r="25" spans="1:6" ht="20.25">
      <c r="A25" s="16">
        <v>144</v>
      </c>
      <c r="B25" s="6"/>
      <c r="C25" s="7">
        <f t="shared" si="0"/>
        <v>1.0833333333333333</v>
      </c>
      <c r="D25" s="7">
        <f t="shared" si="1"/>
        <v>0.5416666666666666</v>
      </c>
      <c r="E25" s="11">
        <f t="shared" si="2"/>
        <v>1.3541666666666665</v>
      </c>
      <c r="F25" s="12">
        <f t="shared" si="3"/>
        <v>0.715</v>
      </c>
    </row>
    <row r="26" spans="1:6" ht="20.25">
      <c r="A26" s="16">
        <v>145</v>
      </c>
      <c r="B26" s="6"/>
      <c r="C26" s="7">
        <f t="shared" si="0"/>
        <v>1.0758620689655172</v>
      </c>
      <c r="D26" s="7">
        <f t="shared" si="1"/>
        <v>0.5379310344827586</v>
      </c>
      <c r="E26" s="11">
        <f t="shared" si="2"/>
        <v>1.3448275862068964</v>
      </c>
      <c r="F26" s="12">
        <f t="shared" si="3"/>
        <v>0.7100689655172414</v>
      </c>
    </row>
    <row r="27" spans="1:6" ht="20.25">
      <c r="A27" s="16">
        <v>147</v>
      </c>
      <c r="B27" s="6"/>
      <c r="C27" s="7">
        <f t="shared" si="0"/>
        <v>1.0612244897959184</v>
      </c>
      <c r="D27" s="7">
        <f t="shared" si="1"/>
        <v>0.5306122448979592</v>
      </c>
      <c r="E27" s="11">
        <f t="shared" si="2"/>
        <v>1.326530612244898</v>
      </c>
      <c r="F27" s="12">
        <f t="shared" si="3"/>
        <v>0.7004081632653062</v>
      </c>
    </row>
    <row r="28" spans="1:6" ht="20.25">
      <c r="A28" s="16">
        <v>161</v>
      </c>
      <c r="B28" s="6"/>
      <c r="C28" s="7">
        <f t="shared" si="0"/>
        <v>0.968944099378882</v>
      </c>
      <c r="D28" s="7">
        <f t="shared" si="1"/>
        <v>0.484472049689441</v>
      </c>
      <c r="E28" s="11">
        <f t="shared" si="2"/>
        <v>1.2111801242236027</v>
      </c>
      <c r="F28" s="12">
        <f t="shared" si="3"/>
        <v>0.6395031055900622</v>
      </c>
    </row>
    <row r="29" spans="1:6" ht="20.25">
      <c r="A29" s="16">
        <v>432</v>
      </c>
      <c r="B29" s="6"/>
      <c r="C29" s="7">
        <f t="shared" si="0"/>
        <v>0.3611111111111111</v>
      </c>
      <c r="D29" s="7">
        <f t="shared" si="1"/>
        <v>0.18055555555555555</v>
      </c>
      <c r="E29" s="11">
        <f t="shared" si="2"/>
        <v>0.4513888888888889</v>
      </c>
      <c r="F29" s="12">
        <f t="shared" si="3"/>
        <v>0.23833333333333334</v>
      </c>
    </row>
    <row r="30" spans="1:6" ht="20.25">
      <c r="A30" s="16">
        <v>458</v>
      </c>
      <c r="B30" s="6"/>
      <c r="C30" s="7">
        <f t="shared" si="0"/>
        <v>0.34061135371179035</v>
      </c>
      <c r="D30" s="7">
        <f t="shared" si="1"/>
        <v>0.17030567685589518</v>
      </c>
      <c r="E30" s="11">
        <f t="shared" si="2"/>
        <v>0.42576419213973793</v>
      </c>
      <c r="F30" s="12">
        <f t="shared" si="3"/>
        <v>0.22480349344978165</v>
      </c>
    </row>
    <row r="31" spans="1:6" ht="20.25">
      <c r="A31" s="16">
        <v>466</v>
      </c>
      <c r="B31" s="6"/>
      <c r="C31" s="7">
        <f t="shared" si="0"/>
        <v>0.3347639484978541</v>
      </c>
      <c r="D31" s="7">
        <f t="shared" si="1"/>
        <v>0.16738197424892706</v>
      </c>
      <c r="E31" s="11">
        <f t="shared" si="2"/>
        <v>0.41845493562231767</v>
      </c>
      <c r="F31" s="12">
        <f t="shared" si="3"/>
        <v>0.22094420600858372</v>
      </c>
    </row>
    <row r="32" spans="1:6" ht="20.25">
      <c r="A32" s="16">
        <v>514</v>
      </c>
      <c r="B32" s="6"/>
      <c r="C32" s="7">
        <f t="shared" si="0"/>
        <v>0.3035019455252918</v>
      </c>
      <c r="D32" s="7">
        <f t="shared" si="1"/>
        <v>0.1517509727626459</v>
      </c>
      <c r="E32" s="11">
        <f t="shared" si="2"/>
        <v>0.37937743190661477</v>
      </c>
      <c r="F32" s="12">
        <f t="shared" si="3"/>
        <v>0.2003112840466926</v>
      </c>
    </row>
    <row r="33" spans="1:6" ht="20.25">
      <c r="A33" s="17">
        <v>522</v>
      </c>
      <c r="B33" s="10"/>
      <c r="C33" s="7">
        <f t="shared" si="0"/>
        <v>0.2988505747126437</v>
      </c>
      <c r="D33" s="7">
        <f t="shared" si="1"/>
        <v>0.14942528735632185</v>
      </c>
      <c r="E33" s="11">
        <f t="shared" si="2"/>
        <v>0.37356321839080464</v>
      </c>
      <c r="F33" s="12">
        <f t="shared" si="3"/>
        <v>0.19724137931034486</v>
      </c>
    </row>
    <row r="34" spans="1:6" ht="20.25">
      <c r="A34" s="16">
        <v>864</v>
      </c>
      <c r="B34" s="6"/>
      <c r="C34" s="7">
        <f>((468/A34)/3)</f>
        <v>0.18055555555555555</v>
      </c>
      <c r="D34" s="7">
        <f>C34/2</f>
        <v>0.09027777777777778</v>
      </c>
      <c r="E34" s="11">
        <f>C34/0.5*0.625</f>
        <v>0.22569444444444445</v>
      </c>
      <c r="F34" s="12">
        <f>C34*0.66</f>
        <v>0.11916666666666667</v>
      </c>
    </row>
    <row r="35" spans="1:6" ht="20.25">
      <c r="A35" s="17">
        <v>2460</v>
      </c>
      <c r="B35" s="10"/>
      <c r="C35" s="7">
        <f>((468/A35)/3)</f>
        <v>0.06341463414634146</v>
      </c>
      <c r="D35" s="7">
        <f>C35/2</f>
        <v>0.03170731707317073</v>
      </c>
      <c r="E35" s="11">
        <f>C35/0.5*0.625</f>
        <v>0.07926829268292683</v>
      </c>
      <c r="F35" s="12">
        <f>C35*0.66</f>
        <v>0.04185365853658537</v>
      </c>
    </row>
    <row r="36" spans="1:6" ht="21" thickBot="1">
      <c r="A36" s="17">
        <v>5800</v>
      </c>
      <c r="B36" s="10"/>
      <c r="C36" s="7">
        <f t="shared" si="0"/>
        <v>0.02689655172413793</v>
      </c>
      <c r="D36" s="7">
        <f t="shared" si="1"/>
        <v>0.013448275862068966</v>
      </c>
      <c r="E36" s="11">
        <f t="shared" si="2"/>
        <v>0.03362068965517241</v>
      </c>
      <c r="F36" s="12">
        <f t="shared" si="3"/>
        <v>0.017751724137931035</v>
      </c>
    </row>
    <row r="37" spans="1:6" ht="12.75">
      <c r="A37" s="24" t="s">
        <v>11</v>
      </c>
      <c r="B37" s="25"/>
      <c r="C37" s="25"/>
      <c r="D37" s="25"/>
      <c r="E37" s="26"/>
      <c r="F37" s="27"/>
    </row>
    <row r="38" spans="1:6" ht="12.75">
      <c r="A38" s="28"/>
      <c r="B38" s="29"/>
      <c r="C38" s="29"/>
      <c r="D38" s="29"/>
      <c r="E38" s="30"/>
      <c r="F38" s="31"/>
    </row>
    <row r="39" spans="1:6" ht="12.75">
      <c r="A39" s="28"/>
      <c r="B39" s="29"/>
      <c r="C39" s="29"/>
      <c r="D39" s="29"/>
      <c r="E39" s="30"/>
      <c r="F39" s="31"/>
    </row>
    <row r="40" spans="1:6" ht="12.75">
      <c r="A40" s="32"/>
      <c r="B40" s="30"/>
      <c r="C40" s="30"/>
      <c r="D40" s="30"/>
      <c r="E40" s="30"/>
      <c r="F40" s="31"/>
    </row>
    <row r="41" spans="1:6" ht="13.5" thickBot="1">
      <c r="A41" s="33"/>
      <c r="B41" s="34"/>
      <c r="C41" s="34"/>
      <c r="D41" s="34"/>
      <c r="E41" s="34"/>
      <c r="F41" s="35"/>
    </row>
    <row r="42" spans="1:4" ht="13.5" thickBot="1">
      <c r="A42" s="4"/>
      <c r="B42" s="4"/>
      <c r="C42" s="4"/>
      <c r="D42" s="4"/>
    </row>
    <row r="43" spans="1:6" ht="12.75">
      <c r="A43" s="18" t="s">
        <v>14</v>
      </c>
      <c r="B43" s="19"/>
      <c r="C43" s="19"/>
      <c r="D43" s="19"/>
      <c r="E43" s="19"/>
      <c r="F43" s="13"/>
    </row>
    <row r="44" spans="1:6" ht="12.75">
      <c r="A44" s="20"/>
      <c r="B44" s="21"/>
      <c r="C44" s="21"/>
      <c r="D44" s="21"/>
      <c r="E44" s="21"/>
      <c r="F44" s="14"/>
    </row>
    <row r="45" spans="1:6" ht="12.75">
      <c r="A45" s="20"/>
      <c r="B45" s="21"/>
      <c r="C45" s="21"/>
      <c r="D45" s="21"/>
      <c r="E45" s="21"/>
      <c r="F45" s="14"/>
    </row>
    <row r="46" spans="1:6" ht="13.5" thickBot="1">
      <c r="A46" s="22"/>
      <c r="B46" s="23"/>
      <c r="C46" s="23"/>
      <c r="D46" s="23"/>
      <c r="E46" s="23"/>
      <c r="F46" s="15"/>
    </row>
    <row r="47" spans="1:4" ht="12.75">
      <c r="A47" s="4"/>
      <c r="B47" s="4"/>
      <c r="C47" s="4"/>
      <c r="D47" s="4"/>
    </row>
    <row r="48" spans="1:4" ht="12.75">
      <c r="A48" s="4"/>
      <c r="B48" s="4"/>
      <c r="C48" s="4"/>
      <c r="D48" s="4"/>
    </row>
    <row r="49" spans="1:4" ht="12.75">
      <c r="A49" s="4"/>
      <c r="B49" s="4"/>
      <c r="C49" s="4"/>
      <c r="D49" s="4"/>
    </row>
    <row r="50" spans="1:4" ht="12.75">
      <c r="A50" s="4"/>
      <c r="B50" s="4"/>
      <c r="C50" s="4"/>
      <c r="D50" s="4"/>
    </row>
    <row r="51" spans="1:4" ht="12.75">
      <c r="A51" s="4"/>
      <c r="B51" s="4"/>
      <c r="C51" s="4"/>
      <c r="D51" s="4"/>
    </row>
    <row r="53" spans="1:2" ht="12.75">
      <c r="A53" s="1"/>
      <c r="B53" s="1"/>
    </row>
    <row r="56" spans="1:2" ht="12.75">
      <c r="A56" s="1"/>
      <c r="B56" s="1"/>
    </row>
    <row r="59" spans="1:2" ht="12.75">
      <c r="A59" s="1"/>
      <c r="B59" s="1"/>
    </row>
    <row r="62" spans="1:2" ht="12.75">
      <c r="A62" s="1"/>
      <c r="B62" s="1"/>
    </row>
  </sheetData>
  <sheetProtection/>
  <mergeCells count="2">
    <mergeCell ref="A43:E46"/>
    <mergeCell ref="A37:F41"/>
  </mergeCells>
  <printOptions/>
  <pageMargins left="0.35433070866141736" right="0.35433070866141736" top="0.5905511811023623" bottom="0.5905511811023623"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PC</dc:creator>
  <cp:keywords/>
  <dc:description/>
  <cp:lastModifiedBy>zl3sv-i5</cp:lastModifiedBy>
  <cp:lastPrinted>2016-07-24T07:30:23Z</cp:lastPrinted>
  <dcterms:created xsi:type="dcterms:W3CDTF">2001-09-01T00:00:08Z</dcterms:created>
  <dcterms:modified xsi:type="dcterms:W3CDTF">2019-03-22T23:36:34Z</dcterms:modified>
  <cp:category/>
  <cp:version/>
  <cp:contentType/>
  <cp:contentStatus/>
</cp:coreProperties>
</file>